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evaofficial/Desktop/Teknikparken/Styrgrupp/Styrgruppsmöte 20191216/"/>
    </mc:Choice>
  </mc:AlternateContent>
  <xr:revisionPtr revIDLastSave="0" documentId="8_{F21B890B-77A4-1745-95B5-3E65DD60CB59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Blad1" sheetId="1" r:id="rId1"/>
    <sheet name="Blad2" sheetId="2" r:id="rId2"/>
  </sheets>
  <definedNames>
    <definedName name="_Toc462381321" localSheetId="0">Blad1!$A$1</definedName>
    <definedName name="_Toc464049675" localSheetId="0">Blad1!$A$34</definedName>
    <definedName name="_Toc464049676" localSheetId="0">Blad1!$A$48</definedName>
    <definedName name="_Toc464049677" localSheetId="0">Blad1!$A$57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9" i="1"/>
  <c r="I17" i="1" s="1"/>
  <c r="H24" i="1" l="1"/>
  <c r="H20" i="1" l="1"/>
  <c r="H19" i="1"/>
  <c r="G23" i="2" l="1"/>
  <c r="G22" i="1" s="1"/>
  <c r="I23" i="2"/>
  <c r="G23" i="1" s="1"/>
  <c r="C39" i="2" l="1"/>
  <c r="D39" i="2"/>
  <c r="E39" i="2"/>
  <c r="F39" i="2"/>
  <c r="G39" i="2"/>
  <c r="B39" i="2"/>
  <c r="H39" i="2" s="1"/>
  <c r="H23" i="2" l="1"/>
  <c r="B23" i="1" s="1"/>
  <c r="C23" i="2"/>
  <c r="C22" i="1" s="1"/>
  <c r="D23" i="2"/>
  <c r="D22" i="1" s="1"/>
  <c r="E23" i="2"/>
  <c r="E22" i="1" s="1"/>
  <c r="F23" i="2"/>
  <c r="F22" i="1" s="1"/>
  <c r="B23" i="2"/>
  <c r="B22" i="1" s="1"/>
  <c r="B7" i="1" l="1"/>
  <c r="K8" i="2" l="1"/>
  <c r="J8" i="2"/>
  <c r="G5" i="1" s="1"/>
  <c r="G7" i="1" s="1"/>
  <c r="J5" i="2" l="1"/>
  <c r="D5" i="1" s="1"/>
  <c r="D7" i="1" s="1"/>
  <c r="K5" i="2"/>
  <c r="J6" i="2"/>
  <c r="K6" i="2"/>
  <c r="J7" i="2"/>
  <c r="F5" i="1" s="1"/>
  <c r="F7" i="1" s="1"/>
  <c r="K7" i="2"/>
  <c r="K4" i="2"/>
  <c r="J4" i="2"/>
  <c r="C5" i="1" s="1"/>
  <c r="C7" i="1" s="1"/>
  <c r="D18" i="1"/>
  <c r="E5" i="1" l="1"/>
  <c r="E7" i="1" s="1"/>
  <c r="C18" i="1"/>
  <c r="F18" i="1"/>
</calcChain>
</file>

<file path=xl/sharedStrings.xml><?xml version="1.0" encoding="utf-8"?>
<sst xmlns="http://schemas.openxmlformats.org/spreadsheetml/2006/main" count="107" uniqueCount="83">
  <si>
    <t>Uppföljning och utvärderingsplan</t>
  </si>
  <si>
    <t xml:space="preserve">Utvärdering skall omfatta nedanstående nyckeltal. Utgångsläget är vid projektstart 1 jan 2014, därefter sker avstämningar varje halvår samt vid projektavslut:  </t>
  </si>
  <si>
    <t>Andel kvinnliga elever på teknikprogrammet samt på el- och energiprogrammet (f.n. 4%, totalt 3 av 67 ht 2014).</t>
  </si>
  <si>
    <t>Antal studerande vid Lärcentrum</t>
  </si>
  <si>
    <t>Antal fortbildningsinsatser vid företagen</t>
  </si>
  <si>
    <t>Antal elevprojekt ute på företagen</t>
  </si>
  <si>
    <t>Antal forskningsprojekt vid företagen (faciliterade av teknikparken men utförda av ett universitet)</t>
  </si>
  <si>
    <t>Antal anställda inom de medverkande företagen</t>
  </si>
  <si>
    <t>Andel kvinnor hos företagen som anställts inom tekniska yrken</t>
  </si>
  <si>
    <t>Antal samarbetsprojekt mellan de ingående företagen t.ex. gemensamma upphandlingar, tillverkningsuppdrag eller kompetensutbyte</t>
  </si>
  <si>
    <t>Antal nya realiserade kundprodukter eller rationaliseringar inom de medverkande förtetagen</t>
  </si>
  <si>
    <t xml:space="preserve">Antal nya företag baserat på teknikparkens initiativ </t>
  </si>
  <si>
    <t>Utgångsläge</t>
  </si>
  <si>
    <t>Status</t>
  </si>
  <si>
    <t>EE     </t>
  </si>
  <si>
    <t>15/16  </t>
  </si>
  <si>
    <t>16/17  </t>
  </si>
  <si>
    <t>17/18  </t>
  </si>
  <si>
    <t>18/19  </t>
  </si>
  <si>
    <t>TE     </t>
  </si>
  <si>
    <t>Pojkar</t>
  </si>
  <si>
    <t>Flickor</t>
  </si>
  <si>
    <t>Totalt</t>
  </si>
  <si>
    <t>19/20</t>
  </si>
  <si>
    <t>1 Chassiedynamik Polar.
1 Flödesöversyn ECORUB</t>
  </si>
  <si>
    <t>1 Tillämpad kostr.optimering, Inpipe
1 Testrigg Suncore</t>
  </si>
  <si>
    <t>1 DMW värdeflöde
1 ÅMW Toppkåpa</t>
  </si>
  <si>
    <t>1 Stalon Lasermärkning</t>
  </si>
  <si>
    <t>1 Polar Kvalite</t>
  </si>
  <si>
    <t>1 Råmaterial.</t>
  </si>
  <si>
    <t>Antal anst.</t>
  </si>
  <si>
    <t>VIAB</t>
  </si>
  <si>
    <t>STALON</t>
  </si>
  <si>
    <t>DMV</t>
  </si>
  <si>
    <t>Ålrajt</t>
  </si>
  <si>
    <t>Compia</t>
  </si>
  <si>
    <t>GGB</t>
  </si>
  <si>
    <t>ÅMV</t>
  </si>
  <si>
    <t>Inpipe</t>
  </si>
  <si>
    <t>Järnkirurgen</t>
  </si>
  <si>
    <t>Ecoclime Solutions AB</t>
  </si>
  <si>
    <t xml:space="preserve">Elevarbeten </t>
  </si>
  <si>
    <t>Sjökollektor Ishall, Ecoclime</t>
  </si>
  <si>
    <t>Konstr. Och tillverkning Luftdysor</t>
  </si>
  <si>
    <t>Testrigg, Ecoclime</t>
  </si>
  <si>
    <t>Testutr. Livslängdstest, Polar</t>
  </si>
  <si>
    <t>Sjökollektor testrigg MM, Ecoclime</t>
  </si>
  <si>
    <t>Sjökollektor testrigg MM ombyggnad, Ecoclime</t>
  </si>
  <si>
    <t>Klimatrum Ecoclime</t>
  </si>
  <si>
    <t>Cad-ritning, KARMA Production</t>
  </si>
  <si>
    <t xml:space="preserve">CNC-fräsoptimering PLC-styrning </t>
  </si>
  <si>
    <t>Förstudie belyningstest, Länstrafiken VB</t>
  </si>
  <si>
    <t>Gaspedal, Solident</t>
  </si>
  <si>
    <t>Kåpor, Solident</t>
  </si>
  <si>
    <t>Praktikplatser initierat av ITP</t>
  </si>
  <si>
    <t>Volvo Lastvagnar AB Umeå</t>
  </si>
  <si>
    <t>RC Norr Umeå</t>
  </si>
  <si>
    <t>Umeå El &amp; VVS Umeå</t>
  </si>
  <si>
    <t xml:space="preserve">1 Compia </t>
  </si>
  <si>
    <t>Offert DMV-Compia</t>
  </si>
  <si>
    <t>1 ÅMV, Automationsförstudie</t>
  </si>
  <si>
    <t>1 Info Cube</t>
  </si>
  <si>
    <t>1 Ecoclime</t>
  </si>
  <si>
    <t xml:space="preserve">2 Compia </t>
  </si>
  <si>
    <t>Varav kvinnor</t>
  </si>
  <si>
    <t>Antal Anställda medlemsföretag</t>
  </si>
  <si>
    <t xml:space="preserve">1 Millners el
1 DMV Svetsare
4+3+2Polar tjm + coll
2 Compia </t>
  </si>
  <si>
    <t>SoliferPolar (fr.o.m 2017)</t>
  </si>
  <si>
    <t>Teknikinspirerande utrustning till grund och gymnasieskolor</t>
  </si>
  <si>
    <t>Utrustning</t>
  </si>
  <si>
    <t>3D skrivare</t>
  </si>
  <si>
    <t>Legorobot</t>
  </si>
  <si>
    <t>HTC Vive</t>
  </si>
  <si>
    <t>ASEA Robot</t>
  </si>
  <si>
    <t>Go Pro 360 Kamera</t>
  </si>
  <si>
    <t>Fanuc Robot</t>
  </si>
  <si>
    <t>Baxter Robot</t>
  </si>
  <si>
    <t>Laserskärmaskin</t>
  </si>
  <si>
    <t>Rasberry PI</t>
  </si>
  <si>
    <t>Antal elever på de berörda gymnasieprogrammen 84 platser totalt.</t>
  </si>
  <si>
    <t>Medel 66 = 69%</t>
  </si>
  <si>
    <t>ökning 144%</t>
  </si>
  <si>
    <t>ca 1 Msek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</si>
</sst>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9" fontId="0" fillId="0" borderId="0" xfId="0" applyNumberFormat="1"/>
    <xf numFmtId="0" fontId="0" fillId="0" borderId="1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2" fontId="0" fillId="0" borderId="0" xfId="0" applyNumberFormat="1"/>
    <xf numFmtId="0" fontId="0" fillId="0" borderId="1" xfId="0" applyBorder="1" applyAlignment="1"/>
    <xf numFmtId="0" fontId="0" fillId="2" borderId="1" xfId="0" applyFill="1" applyBorder="1" applyAlignment="1"/>
    <xf numFmtId="0" fontId="0" fillId="2" borderId="1" xfId="0" applyFill="1" applyBorder="1"/>
    <xf numFmtId="0" fontId="7" fillId="2" borderId="1" xfId="0" applyFont="1" applyFill="1" applyBorder="1" applyAlignment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/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/>
    <xf numFmtId="0" fontId="3" fillId="2" borderId="7" xfId="0" applyFont="1" applyFill="1" applyBorder="1" applyAlignment="1">
      <alignment horizontal="left" vertical="center" wrapText="1"/>
    </xf>
    <xf numFmtId="0" fontId="0" fillId="2" borderId="8" xfId="0" applyFill="1" applyBorder="1" applyAlignment="1"/>
    <xf numFmtId="0" fontId="0" fillId="0" borderId="9" xfId="0" applyBorder="1"/>
    <xf numFmtId="0" fontId="0" fillId="0" borderId="12" xfId="0" applyBorder="1" applyAlignment="1"/>
    <xf numFmtId="164" fontId="0" fillId="0" borderId="1" xfId="1" applyNumberFormat="1" applyFont="1" applyBorder="1" applyAlignment="1">
      <alignment horizontal="center" wrapText="1"/>
    </xf>
    <xf numFmtId="1" fontId="0" fillId="0" borderId="0" xfId="0" applyNumberFormat="1"/>
    <xf numFmtId="0" fontId="8" fillId="0" borderId="11" xfId="0" applyFont="1" applyBorder="1"/>
    <xf numFmtId="0" fontId="8" fillId="0" borderId="13" xfId="0" applyFont="1" applyBorder="1"/>
    <xf numFmtId="0" fontId="8" fillId="0" borderId="0" xfId="0" applyFont="1" applyFill="1" applyBorder="1" applyAlignment="1"/>
    <xf numFmtId="164" fontId="0" fillId="0" borderId="14" xfId="1" applyNumberFormat="1" applyFont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 wrapText="1"/>
    </xf>
    <xf numFmtId="164" fontId="0" fillId="0" borderId="17" xfId="1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left" indent="8"/>
    </xf>
    <xf numFmtId="0" fontId="0" fillId="0" borderId="1" xfId="0" applyBorder="1"/>
    <xf numFmtId="0" fontId="0" fillId="0" borderId="1" xfId="0" applyFont="1" applyFill="1" applyBorder="1" applyAlignment="1">
      <alignment horizontal="left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16" zoomScale="102" zoomScaleNormal="100" workbookViewId="0">
      <selection activeCell="A27" sqref="A27"/>
    </sheetView>
  </sheetViews>
  <sheetFormatPr baseColWidth="10" defaultColWidth="8.83203125" defaultRowHeight="15" x14ac:dyDescent="0.2"/>
  <cols>
    <col min="1" max="1" width="48.6640625" customWidth="1"/>
    <col min="2" max="6" width="11" style="3" customWidth="1"/>
    <col min="7" max="7" width="17.33203125" style="3" customWidth="1"/>
  </cols>
  <sheetData>
    <row r="1" spans="1:9" ht="18" x14ac:dyDescent="0.2">
      <c r="A1" s="1" t="s">
        <v>0</v>
      </c>
    </row>
    <row r="2" spans="1:9" ht="68" x14ac:dyDescent="0.2">
      <c r="A2" s="2" t="s">
        <v>1</v>
      </c>
    </row>
    <row r="3" spans="1:9" ht="16" x14ac:dyDescent="0.2">
      <c r="A3" s="2"/>
      <c r="B3" s="8" t="s">
        <v>12</v>
      </c>
      <c r="C3" s="48" t="s">
        <v>13</v>
      </c>
      <c r="D3" s="49"/>
      <c r="E3" s="49"/>
      <c r="F3" s="49"/>
      <c r="G3" s="50"/>
    </row>
    <row r="4" spans="1:9" ht="16" x14ac:dyDescent="0.2">
      <c r="A4" s="2"/>
      <c r="B4" s="9">
        <v>2014</v>
      </c>
      <c r="C4" s="9">
        <v>2015</v>
      </c>
      <c r="D4" s="9">
        <v>2016</v>
      </c>
      <c r="E4" s="9">
        <v>2017</v>
      </c>
      <c r="F4" s="9">
        <v>2018</v>
      </c>
      <c r="G4" s="9">
        <v>2019</v>
      </c>
    </row>
    <row r="5" spans="1:9" ht="34" x14ac:dyDescent="0.2">
      <c r="A5" s="45" t="s">
        <v>79</v>
      </c>
      <c r="B5" s="8">
        <v>67</v>
      </c>
      <c r="C5" s="8">
        <f>Blad2!J4+Blad2!K4</f>
        <v>68</v>
      </c>
      <c r="D5" s="8">
        <f>Blad2!J5+Blad2!K5</f>
        <v>69</v>
      </c>
      <c r="E5" s="8">
        <f>Blad2!J6+Blad2!K6</f>
        <v>62</v>
      </c>
      <c r="F5" s="8">
        <f>Blad2!J7+Blad2!K7</f>
        <v>66</v>
      </c>
      <c r="G5" s="8">
        <f>Blad2!J8+Blad2!K8</f>
        <v>63</v>
      </c>
      <c r="H5" s="13" t="s">
        <v>80</v>
      </c>
    </row>
    <row r="6" spans="1:9" ht="46.5" customHeight="1" x14ac:dyDescent="0.2">
      <c r="A6" s="51" t="s">
        <v>2</v>
      </c>
      <c r="B6" s="8">
        <v>3</v>
      </c>
      <c r="C6" s="8">
        <v>3</v>
      </c>
      <c r="D6" s="8">
        <v>6</v>
      </c>
      <c r="E6" s="8">
        <v>8</v>
      </c>
      <c r="F6" s="8">
        <v>8</v>
      </c>
      <c r="G6" s="8">
        <v>7</v>
      </c>
      <c r="H6" s="13"/>
    </row>
    <row r="7" spans="1:9" ht="15.5" customHeight="1" x14ac:dyDescent="0.2">
      <c r="A7" s="51"/>
      <c r="B7" s="36">
        <f>B6/B5</f>
        <v>4.4776119402985072E-2</v>
      </c>
      <c r="C7" s="36">
        <f t="shared" ref="C7:G7" si="0">C6/C5</f>
        <v>4.4117647058823532E-2</v>
      </c>
      <c r="D7" s="36">
        <f t="shared" si="0"/>
        <v>8.6956521739130432E-2</v>
      </c>
      <c r="E7" s="36">
        <f t="shared" si="0"/>
        <v>0.12903225806451613</v>
      </c>
      <c r="F7" s="36">
        <f t="shared" si="0"/>
        <v>0.12121212121212122</v>
      </c>
      <c r="G7" s="36">
        <f t="shared" si="0"/>
        <v>0.1111111111111111</v>
      </c>
      <c r="H7" s="7" t="s">
        <v>81</v>
      </c>
      <c r="I7" s="7"/>
    </row>
    <row r="8" spans="1:9" ht="34" x14ac:dyDescent="0.2">
      <c r="A8" s="46" t="s">
        <v>68</v>
      </c>
      <c r="B8" s="37"/>
      <c r="C8" s="38"/>
      <c r="D8" s="38"/>
      <c r="E8" s="38"/>
      <c r="F8" s="39"/>
      <c r="G8" s="40"/>
      <c r="H8" s="32"/>
      <c r="I8" s="7"/>
    </row>
    <row r="9" spans="1:9" x14ac:dyDescent="0.2">
      <c r="A9" s="42" t="s">
        <v>70</v>
      </c>
      <c r="B9" s="14"/>
      <c r="C9" s="14">
        <v>3</v>
      </c>
      <c r="D9" s="52">
        <v>2</v>
      </c>
      <c r="E9" s="52"/>
      <c r="F9" s="43">
        <v>10</v>
      </c>
      <c r="G9" s="43">
        <v>5</v>
      </c>
      <c r="H9" s="32">
        <f>SUM(B9:G9)</f>
        <v>20</v>
      </c>
      <c r="I9" s="7"/>
    </row>
    <row r="10" spans="1:9" x14ac:dyDescent="0.2">
      <c r="A10" s="42" t="s">
        <v>71</v>
      </c>
      <c r="B10" s="14"/>
      <c r="C10" s="14"/>
      <c r="D10" s="52">
        <v>10</v>
      </c>
      <c r="E10" s="52"/>
      <c r="F10" s="43">
        <v>32</v>
      </c>
      <c r="G10" s="43">
        <v>30</v>
      </c>
      <c r="H10" s="32">
        <f t="shared" ref="H10:H17" si="1">SUM(B10:G10)</f>
        <v>72</v>
      </c>
      <c r="I10" s="7"/>
    </row>
    <row r="11" spans="1:9" x14ac:dyDescent="0.2">
      <c r="A11" s="42" t="s">
        <v>78</v>
      </c>
      <c r="B11" s="14"/>
      <c r="C11" s="14"/>
      <c r="D11" s="52">
        <v>28</v>
      </c>
      <c r="E11" s="52"/>
      <c r="F11" s="43"/>
      <c r="G11" s="43"/>
      <c r="H11" s="32">
        <f t="shared" si="1"/>
        <v>28</v>
      </c>
      <c r="I11" s="7"/>
    </row>
    <row r="12" spans="1:9" x14ac:dyDescent="0.2">
      <c r="A12" s="42" t="s">
        <v>72</v>
      </c>
      <c r="B12" s="14"/>
      <c r="C12" s="14"/>
      <c r="D12" s="43"/>
      <c r="E12" s="43"/>
      <c r="F12" s="43">
        <v>8</v>
      </c>
      <c r="G12" s="43"/>
      <c r="H12" s="32">
        <f t="shared" si="1"/>
        <v>8</v>
      </c>
      <c r="I12" s="7"/>
    </row>
    <row r="13" spans="1:9" x14ac:dyDescent="0.2">
      <c r="A13" s="44" t="s">
        <v>74</v>
      </c>
      <c r="B13" s="14"/>
      <c r="C13" s="14"/>
      <c r="D13" s="43"/>
      <c r="E13" s="43"/>
      <c r="F13" s="43"/>
      <c r="G13" s="43">
        <v>5</v>
      </c>
      <c r="H13" s="32">
        <f t="shared" si="1"/>
        <v>5</v>
      </c>
      <c r="I13" s="7"/>
    </row>
    <row r="14" spans="1:9" x14ac:dyDescent="0.2">
      <c r="A14" s="44" t="s">
        <v>73</v>
      </c>
      <c r="B14" s="14"/>
      <c r="C14" s="14">
        <v>1</v>
      </c>
      <c r="D14" s="43"/>
      <c r="E14" s="43"/>
      <c r="F14" s="43"/>
      <c r="G14" s="43"/>
      <c r="H14" s="32">
        <f t="shared" si="1"/>
        <v>1</v>
      </c>
      <c r="I14" s="7"/>
    </row>
    <row r="15" spans="1:9" x14ac:dyDescent="0.2">
      <c r="A15" s="44" t="s">
        <v>75</v>
      </c>
      <c r="B15" s="14"/>
      <c r="C15" s="14"/>
      <c r="D15" s="43"/>
      <c r="E15" s="43"/>
      <c r="F15" s="43"/>
      <c r="G15" s="43">
        <v>1</v>
      </c>
      <c r="H15" s="32">
        <f t="shared" si="1"/>
        <v>1</v>
      </c>
      <c r="I15" s="7"/>
    </row>
    <row r="16" spans="1:9" x14ac:dyDescent="0.2">
      <c r="A16" s="44" t="s">
        <v>76</v>
      </c>
      <c r="B16" s="14"/>
      <c r="C16" s="14"/>
      <c r="D16" s="43"/>
      <c r="E16" s="43"/>
      <c r="F16" s="43"/>
      <c r="G16" s="43">
        <v>1</v>
      </c>
      <c r="H16" s="32">
        <f t="shared" si="1"/>
        <v>1</v>
      </c>
      <c r="I16" s="7"/>
    </row>
    <row r="17" spans="1:10" x14ac:dyDescent="0.2">
      <c r="A17" s="44" t="s">
        <v>77</v>
      </c>
      <c r="B17" s="14"/>
      <c r="C17" s="14"/>
      <c r="D17" s="43"/>
      <c r="E17" s="43"/>
      <c r="F17" s="43"/>
      <c r="G17" s="43">
        <v>2</v>
      </c>
      <c r="H17" s="32">
        <f t="shared" si="1"/>
        <v>2</v>
      </c>
      <c r="I17" s="32">
        <f>SUM(H9:H17)</f>
        <v>138</v>
      </c>
      <c r="J17" t="s">
        <v>82</v>
      </c>
    </row>
    <row r="18" spans="1:10" ht="17" x14ac:dyDescent="0.2">
      <c r="A18" s="45" t="s">
        <v>3</v>
      </c>
      <c r="B18" s="41">
        <v>250</v>
      </c>
      <c r="C18" s="41">
        <f>15+8+2+5+22+7+10+62+65+9+18+7</f>
        <v>230</v>
      </c>
      <c r="D18" s="41">
        <f>13+13+8+2+4+21+13+10+55+10+11+60+7+11+16+10</f>
        <v>264</v>
      </c>
      <c r="E18" s="41">
        <v>222</v>
      </c>
      <c r="F18" s="41">
        <f>5+7+2+5+4+12+25+19+46+7+9+2+4+7+13+8+7+39+13+9+11+8+11+5</f>
        <v>278</v>
      </c>
      <c r="G18" s="41">
        <v>250</v>
      </c>
    </row>
    <row r="19" spans="1:10" ht="17" x14ac:dyDescent="0.2">
      <c r="A19" s="45" t="s">
        <v>4</v>
      </c>
      <c r="B19" s="8">
        <v>12</v>
      </c>
      <c r="C19" s="8">
        <v>14</v>
      </c>
      <c r="D19" s="8">
        <v>18</v>
      </c>
      <c r="E19" s="8">
        <v>23</v>
      </c>
      <c r="F19" s="8">
        <v>22</v>
      </c>
      <c r="G19" s="8">
        <v>18</v>
      </c>
      <c r="H19">
        <f>SUM(B19:G19)</f>
        <v>107</v>
      </c>
    </row>
    <row r="20" spans="1:10" ht="17" x14ac:dyDescent="0.2">
      <c r="A20" s="45" t="s">
        <v>5</v>
      </c>
      <c r="B20" s="8">
        <v>1</v>
      </c>
      <c r="C20" s="8">
        <v>3</v>
      </c>
      <c r="D20" s="8">
        <v>6</v>
      </c>
      <c r="E20" s="10">
        <v>4</v>
      </c>
      <c r="F20" s="8">
        <v>1</v>
      </c>
      <c r="G20" s="10">
        <v>1</v>
      </c>
      <c r="H20">
        <f>SUM(B20:G20)</f>
        <v>16</v>
      </c>
    </row>
    <row r="21" spans="1:10" ht="96" x14ac:dyDescent="0.2">
      <c r="A21" s="45" t="s">
        <v>6</v>
      </c>
      <c r="B21" s="8"/>
      <c r="C21" s="8"/>
      <c r="D21" s="10" t="s">
        <v>25</v>
      </c>
      <c r="E21" s="8"/>
      <c r="F21" s="10" t="s">
        <v>24</v>
      </c>
      <c r="G21" s="8"/>
      <c r="H21">
        <v>4</v>
      </c>
    </row>
    <row r="22" spans="1:10" ht="17" x14ac:dyDescent="0.2">
      <c r="A22" s="45" t="s">
        <v>7</v>
      </c>
      <c r="B22" s="8">
        <f>Blad2!B23</f>
        <v>185.5</v>
      </c>
      <c r="C22" s="8">
        <f>Blad2!C23</f>
        <v>190.5</v>
      </c>
      <c r="D22" s="8">
        <f>Blad2!D23</f>
        <v>157</v>
      </c>
      <c r="E22" s="8">
        <f>Blad2!E23</f>
        <v>247</v>
      </c>
      <c r="F22" s="8">
        <f>Blad2!F23</f>
        <v>258.2</v>
      </c>
      <c r="G22" s="8">
        <f>Blad2!G23</f>
        <v>272</v>
      </c>
    </row>
    <row r="23" spans="1:10" ht="17" x14ac:dyDescent="0.2">
      <c r="A23" s="45" t="s">
        <v>64</v>
      </c>
      <c r="B23" s="8">
        <f>Blad2!H23</f>
        <v>16</v>
      </c>
      <c r="C23" s="8"/>
      <c r="D23" s="8"/>
      <c r="E23" s="8"/>
      <c r="F23" s="8"/>
      <c r="G23" s="8">
        <f>Blad2!I23</f>
        <v>41</v>
      </c>
    </row>
    <row r="24" spans="1:10" ht="64" x14ac:dyDescent="0.2">
      <c r="A24" s="45" t="s">
        <v>8</v>
      </c>
      <c r="B24" s="8"/>
      <c r="C24" s="8"/>
      <c r="D24" s="8"/>
      <c r="E24" s="8" t="s">
        <v>58</v>
      </c>
      <c r="F24" s="8" t="s">
        <v>63</v>
      </c>
      <c r="G24" s="10" t="s">
        <v>66</v>
      </c>
      <c r="H24">
        <f>1+2+1+1+4+3+2+2</f>
        <v>16</v>
      </c>
    </row>
    <row r="25" spans="1:10" ht="51" x14ac:dyDescent="0.2">
      <c r="A25" s="47" t="s">
        <v>9</v>
      </c>
      <c r="B25" s="8"/>
      <c r="C25" s="8"/>
      <c r="D25" s="8"/>
      <c r="E25" s="8"/>
      <c r="F25" s="10" t="s">
        <v>59</v>
      </c>
      <c r="G25" s="10" t="s">
        <v>29</v>
      </c>
      <c r="H25">
        <v>2</v>
      </c>
    </row>
    <row r="26" spans="1:10" ht="64" x14ac:dyDescent="0.2">
      <c r="A26" s="45" t="s">
        <v>10</v>
      </c>
      <c r="B26" s="8"/>
      <c r="C26" s="10" t="s">
        <v>26</v>
      </c>
      <c r="D26" s="10"/>
      <c r="E26" s="10" t="s">
        <v>27</v>
      </c>
      <c r="F26" s="10" t="s">
        <v>60</v>
      </c>
      <c r="G26" s="10" t="s">
        <v>28</v>
      </c>
      <c r="H26">
        <v>5</v>
      </c>
    </row>
    <row r="27" spans="1:10" ht="17" x14ac:dyDescent="0.2">
      <c r="A27" s="47" t="s">
        <v>11</v>
      </c>
      <c r="B27" s="8" t="s">
        <v>61</v>
      </c>
      <c r="C27" s="8"/>
      <c r="D27" s="8">
        <v>0</v>
      </c>
      <c r="E27" s="8" t="s">
        <v>62</v>
      </c>
      <c r="F27" s="8">
        <v>0</v>
      </c>
      <c r="G27" s="8">
        <v>0</v>
      </c>
      <c r="H27">
        <v>2</v>
      </c>
    </row>
  </sheetData>
  <mergeCells count="5">
    <mergeCell ref="C3:G3"/>
    <mergeCell ref="A6:A7"/>
    <mergeCell ref="D9:E9"/>
    <mergeCell ref="D10:E10"/>
    <mergeCell ref="D11:E11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56"/>
  <sheetViews>
    <sheetView topLeftCell="A52" workbookViewId="0">
      <selection activeCell="M47" sqref="M47:N47"/>
    </sheetView>
  </sheetViews>
  <sheetFormatPr baseColWidth="10" defaultColWidth="8.83203125" defaultRowHeight="15" x14ac:dyDescent="0.2"/>
  <cols>
    <col min="1" max="1" width="29.83203125" customWidth="1"/>
    <col min="2" max="2" width="10.1640625" style="6" bestFit="1" customWidth="1"/>
    <col min="3" max="3" width="8.6640625" style="6"/>
  </cols>
  <sheetData>
    <row r="3" spans="1:11" ht="17" x14ac:dyDescent="0.2">
      <c r="A3" s="4" t="s">
        <v>14</v>
      </c>
      <c r="B3" s="6" t="s">
        <v>20</v>
      </c>
      <c r="C3" s="6" t="s">
        <v>21</v>
      </c>
      <c r="E3" s="4" t="s">
        <v>19</v>
      </c>
      <c r="F3" s="6" t="s">
        <v>20</v>
      </c>
      <c r="G3" s="6" t="s">
        <v>21</v>
      </c>
      <c r="I3" t="s">
        <v>22</v>
      </c>
      <c r="J3" s="6" t="s">
        <v>20</v>
      </c>
      <c r="K3" s="6" t="s">
        <v>21</v>
      </c>
    </row>
    <row r="4" spans="1:11" ht="17" x14ac:dyDescent="0.2">
      <c r="A4" s="5" t="s">
        <v>15</v>
      </c>
      <c r="B4" s="6">
        <v>37</v>
      </c>
      <c r="C4" s="6">
        <v>1</v>
      </c>
      <c r="E4" s="5" t="s">
        <v>15</v>
      </c>
      <c r="F4" s="6">
        <v>28</v>
      </c>
      <c r="G4" s="6">
        <v>2</v>
      </c>
      <c r="I4" s="5" t="s">
        <v>15</v>
      </c>
      <c r="J4">
        <f>B4+F4</f>
        <v>65</v>
      </c>
      <c r="K4">
        <f>C4+G4</f>
        <v>3</v>
      </c>
    </row>
    <row r="5" spans="1:11" ht="17" x14ac:dyDescent="0.2">
      <c r="A5" s="5" t="s">
        <v>16</v>
      </c>
      <c r="B5" s="6">
        <v>40</v>
      </c>
      <c r="C5" s="6">
        <v>2</v>
      </c>
      <c r="E5" s="5" t="s">
        <v>16</v>
      </c>
      <c r="F5" s="6">
        <v>23</v>
      </c>
      <c r="G5" s="6">
        <v>4</v>
      </c>
      <c r="I5" s="5" t="s">
        <v>16</v>
      </c>
      <c r="J5">
        <f t="shared" ref="J5:J8" si="0">B5+F5</f>
        <v>63</v>
      </c>
      <c r="K5">
        <f t="shared" ref="K5:K8" si="1">C5+G5</f>
        <v>6</v>
      </c>
    </row>
    <row r="6" spans="1:11" ht="17" x14ac:dyDescent="0.2">
      <c r="A6" s="5" t="s">
        <v>17</v>
      </c>
      <c r="B6" s="6">
        <v>34</v>
      </c>
      <c r="C6" s="6">
        <v>2</v>
      </c>
      <c r="E6" s="5" t="s">
        <v>17</v>
      </c>
      <c r="F6" s="6">
        <v>20</v>
      </c>
      <c r="G6" s="6">
        <v>6</v>
      </c>
      <c r="I6" s="5" t="s">
        <v>17</v>
      </c>
      <c r="J6">
        <f t="shared" si="0"/>
        <v>54</v>
      </c>
      <c r="K6">
        <f t="shared" si="1"/>
        <v>8</v>
      </c>
    </row>
    <row r="7" spans="1:11" ht="17" x14ac:dyDescent="0.2">
      <c r="A7" s="5" t="s">
        <v>18</v>
      </c>
      <c r="B7" s="6">
        <v>38</v>
      </c>
      <c r="C7" s="6">
        <v>1</v>
      </c>
      <c r="E7" s="5" t="s">
        <v>18</v>
      </c>
      <c r="F7" s="6">
        <v>20</v>
      </c>
      <c r="G7" s="6">
        <v>7</v>
      </c>
      <c r="I7" s="5" t="s">
        <v>18</v>
      </c>
      <c r="J7">
        <f t="shared" si="0"/>
        <v>58</v>
      </c>
      <c r="K7">
        <f t="shared" si="1"/>
        <v>8</v>
      </c>
    </row>
    <row r="8" spans="1:11" ht="17" x14ac:dyDescent="0.2">
      <c r="A8" s="5" t="s">
        <v>23</v>
      </c>
      <c r="B8" s="6">
        <v>39</v>
      </c>
      <c r="C8" s="6">
        <v>3</v>
      </c>
      <c r="E8" s="5" t="s">
        <v>23</v>
      </c>
      <c r="F8" s="6">
        <v>17</v>
      </c>
      <c r="G8" s="6">
        <v>4</v>
      </c>
      <c r="I8" s="5" t="s">
        <v>23</v>
      </c>
      <c r="J8">
        <f t="shared" si="0"/>
        <v>56</v>
      </c>
      <c r="K8">
        <f t="shared" si="1"/>
        <v>7</v>
      </c>
    </row>
    <row r="9" spans="1:11" ht="16" thickBot="1" x14ac:dyDescent="0.25"/>
    <row r="10" spans="1:11" x14ac:dyDescent="0.2">
      <c r="A10" s="24"/>
      <c r="B10" s="55" t="s">
        <v>65</v>
      </c>
      <c r="C10" s="55"/>
      <c r="D10" s="55"/>
      <c r="E10" s="55"/>
      <c r="F10" s="55"/>
      <c r="G10" s="54"/>
      <c r="H10" s="53" t="s">
        <v>64</v>
      </c>
      <c r="I10" s="54"/>
    </row>
    <row r="11" spans="1:11" ht="17" x14ac:dyDescent="0.2">
      <c r="A11" s="25" t="s">
        <v>30</v>
      </c>
      <c r="B11" s="14">
        <v>2014</v>
      </c>
      <c r="C11" s="14">
        <v>2015</v>
      </c>
      <c r="D11" s="14">
        <v>2016</v>
      </c>
      <c r="E11" s="14">
        <v>2017</v>
      </c>
      <c r="F11" s="14">
        <v>2018</v>
      </c>
      <c r="G11" s="26">
        <v>2019</v>
      </c>
      <c r="H11" s="18">
        <v>2014</v>
      </c>
      <c r="I11" s="19">
        <v>2019</v>
      </c>
    </row>
    <row r="12" spans="1:11" ht="17" x14ac:dyDescent="0.2">
      <c r="A12" s="27" t="s">
        <v>31</v>
      </c>
      <c r="B12" s="15">
        <v>11</v>
      </c>
      <c r="C12" s="15">
        <v>11</v>
      </c>
      <c r="D12" s="16">
        <v>11</v>
      </c>
      <c r="E12" s="16">
        <v>13</v>
      </c>
      <c r="F12" s="15">
        <v>14</v>
      </c>
      <c r="G12" s="28">
        <v>16</v>
      </c>
      <c r="H12" s="20">
        <v>0</v>
      </c>
      <c r="I12" s="21">
        <v>1</v>
      </c>
    </row>
    <row r="13" spans="1:11" ht="17" x14ac:dyDescent="0.2">
      <c r="A13" s="27" t="s">
        <v>32</v>
      </c>
      <c r="B13" s="15">
        <v>6</v>
      </c>
      <c r="C13" s="15">
        <v>8</v>
      </c>
      <c r="D13" s="16">
        <v>11</v>
      </c>
      <c r="E13" s="16">
        <v>11</v>
      </c>
      <c r="F13" s="16">
        <v>11</v>
      </c>
      <c r="G13" s="28">
        <v>11</v>
      </c>
      <c r="H13" s="20">
        <v>2</v>
      </c>
      <c r="I13" s="21">
        <v>3</v>
      </c>
    </row>
    <row r="14" spans="1:11" ht="17" x14ac:dyDescent="0.2">
      <c r="A14" s="27" t="s">
        <v>33</v>
      </c>
      <c r="B14" s="15">
        <v>37</v>
      </c>
      <c r="C14" s="15">
        <v>38</v>
      </c>
      <c r="D14" s="16">
        <v>38</v>
      </c>
      <c r="E14" s="16">
        <v>35</v>
      </c>
      <c r="F14" s="16">
        <v>30</v>
      </c>
      <c r="G14" s="28">
        <v>32</v>
      </c>
      <c r="H14" s="20">
        <v>6</v>
      </c>
      <c r="I14" s="21">
        <v>6</v>
      </c>
    </row>
    <row r="15" spans="1:11" ht="17" x14ac:dyDescent="0.2">
      <c r="A15" s="27" t="s">
        <v>67</v>
      </c>
      <c r="B15" s="15"/>
      <c r="C15" s="15"/>
      <c r="D15" s="16"/>
      <c r="E15" s="16">
        <v>82</v>
      </c>
      <c r="F15" s="16">
        <v>89</v>
      </c>
      <c r="G15" s="28">
        <v>93</v>
      </c>
      <c r="H15" s="20"/>
      <c r="I15" s="21">
        <v>18</v>
      </c>
    </row>
    <row r="16" spans="1:11" ht="17" x14ac:dyDescent="0.2">
      <c r="A16" s="27" t="s">
        <v>34</v>
      </c>
      <c r="B16" s="15">
        <v>7</v>
      </c>
      <c r="C16" s="15">
        <v>8</v>
      </c>
      <c r="D16" s="16">
        <v>8</v>
      </c>
      <c r="E16" s="16">
        <v>8</v>
      </c>
      <c r="F16" s="16">
        <v>9</v>
      </c>
      <c r="G16" s="21">
        <v>9</v>
      </c>
      <c r="H16" s="20">
        <v>2</v>
      </c>
      <c r="I16" s="21">
        <v>1</v>
      </c>
    </row>
    <row r="17" spans="1:9" ht="17" x14ac:dyDescent="0.2">
      <c r="A17" s="27" t="s">
        <v>35</v>
      </c>
      <c r="B17" s="15">
        <v>41</v>
      </c>
      <c r="C17" s="15">
        <v>42</v>
      </c>
      <c r="D17" s="16">
        <v>35</v>
      </c>
      <c r="E17" s="16">
        <v>40</v>
      </c>
      <c r="F17" s="16">
        <v>44</v>
      </c>
      <c r="G17" s="21">
        <v>40</v>
      </c>
      <c r="H17" s="20">
        <v>1</v>
      </c>
      <c r="I17" s="21">
        <v>5</v>
      </c>
    </row>
    <row r="18" spans="1:9" ht="17" x14ac:dyDescent="0.2">
      <c r="A18" s="27" t="s">
        <v>36</v>
      </c>
      <c r="B18" s="15">
        <v>7</v>
      </c>
      <c r="C18" s="15">
        <v>7</v>
      </c>
      <c r="D18" s="16">
        <v>6</v>
      </c>
      <c r="E18" s="16">
        <v>6</v>
      </c>
      <c r="F18" s="16">
        <v>6</v>
      </c>
      <c r="G18" s="21">
        <v>8</v>
      </c>
      <c r="H18" s="20">
        <v>0</v>
      </c>
      <c r="I18" s="21">
        <v>1</v>
      </c>
    </row>
    <row r="19" spans="1:9" ht="17" x14ac:dyDescent="0.2">
      <c r="A19" s="27" t="s">
        <v>37</v>
      </c>
      <c r="B19" s="15">
        <v>55</v>
      </c>
      <c r="C19" s="15">
        <v>53</v>
      </c>
      <c r="D19" s="16">
        <v>27</v>
      </c>
      <c r="E19" s="16">
        <v>27</v>
      </c>
      <c r="F19" s="16">
        <v>28</v>
      </c>
      <c r="G19" s="21">
        <v>28</v>
      </c>
      <c r="H19" s="20">
        <v>3</v>
      </c>
      <c r="I19" s="21">
        <v>2</v>
      </c>
    </row>
    <row r="20" spans="1:9" ht="17" x14ac:dyDescent="0.2">
      <c r="A20" s="27" t="s">
        <v>38</v>
      </c>
      <c r="B20" s="17">
        <v>21</v>
      </c>
      <c r="C20" s="15">
        <v>21</v>
      </c>
      <c r="D20" s="16">
        <v>19</v>
      </c>
      <c r="E20" s="16">
        <v>21</v>
      </c>
      <c r="F20" s="16">
        <v>21</v>
      </c>
      <c r="G20" s="21">
        <v>20</v>
      </c>
      <c r="H20" s="20">
        <v>2</v>
      </c>
      <c r="I20" s="21">
        <v>2</v>
      </c>
    </row>
    <row r="21" spans="1:9" ht="17" x14ac:dyDescent="0.2">
      <c r="A21" s="27" t="s">
        <v>39</v>
      </c>
      <c r="B21" s="15">
        <v>0</v>
      </c>
      <c r="C21" s="15">
        <v>0</v>
      </c>
      <c r="D21" s="16">
        <v>0</v>
      </c>
      <c r="E21" s="16">
        <v>0</v>
      </c>
      <c r="F21" s="16">
        <v>0</v>
      </c>
      <c r="G21" s="21">
        <v>0</v>
      </c>
      <c r="H21" s="20">
        <v>0</v>
      </c>
      <c r="I21" s="21">
        <v>0</v>
      </c>
    </row>
    <row r="22" spans="1:9" ht="17" x14ac:dyDescent="0.2">
      <c r="A22" s="27" t="s">
        <v>40</v>
      </c>
      <c r="B22" s="15">
        <v>0.5</v>
      </c>
      <c r="C22" s="15">
        <v>2.5</v>
      </c>
      <c r="D22" s="16">
        <v>2</v>
      </c>
      <c r="E22" s="16">
        <v>4</v>
      </c>
      <c r="F22" s="16">
        <v>6.2</v>
      </c>
      <c r="G22" s="21">
        <v>15</v>
      </c>
      <c r="H22" s="20">
        <v>0</v>
      </c>
      <c r="I22" s="21">
        <v>2</v>
      </c>
    </row>
    <row r="23" spans="1:9" ht="16" thickBot="1" x14ac:dyDescent="0.25">
      <c r="A23" s="29"/>
      <c r="B23" s="30">
        <f>SUM(B12:B22)</f>
        <v>185.5</v>
      </c>
      <c r="C23" s="30">
        <f t="shared" ref="C23:I23" si="2">SUM(C12:C22)</f>
        <v>190.5</v>
      </c>
      <c r="D23" s="30">
        <f t="shared" si="2"/>
        <v>157</v>
      </c>
      <c r="E23" s="30">
        <f t="shared" si="2"/>
        <v>247</v>
      </c>
      <c r="F23" s="30">
        <f t="shared" si="2"/>
        <v>258.2</v>
      </c>
      <c r="G23" s="23">
        <f t="shared" si="2"/>
        <v>272</v>
      </c>
      <c r="H23" s="22">
        <f t="shared" si="2"/>
        <v>16</v>
      </c>
      <c r="I23" s="23">
        <f t="shared" si="2"/>
        <v>41</v>
      </c>
    </row>
    <row r="26" spans="1:9" x14ac:dyDescent="0.2">
      <c r="A26" t="s">
        <v>41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</row>
    <row r="27" spans="1:9" x14ac:dyDescent="0.2">
      <c r="A27" t="s">
        <v>42</v>
      </c>
      <c r="D27" s="6">
        <v>1</v>
      </c>
    </row>
    <row r="28" spans="1:9" x14ac:dyDescent="0.2">
      <c r="A28" t="s">
        <v>43</v>
      </c>
      <c r="D28">
        <v>1</v>
      </c>
    </row>
    <row r="29" spans="1:9" x14ac:dyDescent="0.2">
      <c r="A29" t="s">
        <v>44</v>
      </c>
      <c r="E29">
        <v>3</v>
      </c>
    </row>
    <row r="30" spans="1:9" x14ac:dyDescent="0.2">
      <c r="A30" t="s">
        <v>45</v>
      </c>
      <c r="G30">
        <v>1</v>
      </c>
    </row>
    <row r="31" spans="1:9" x14ac:dyDescent="0.2">
      <c r="A31" t="s">
        <v>46</v>
      </c>
      <c r="C31" s="6">
        <v>1</v>
      </c>
    </row>
    <row r="32" spans="1:9" ht="32" x14ac:dyDescent="0.2">
      <c r="A32" s="11" t="s">
        <v>47</v>
      </c>
      <c r="E32">
        <v>1</v>
      </c>
    </row>
    <row r="33" spans="1:14" x14ac:dyDescent="0.2">
      <c r="A33" t="s">
        <v>48</v>
      </c>
      <c r="D33">
        <v>1</v>
      </c>
    </row>
    <row r="34" spans="1:14" x14ac:dyDescent="0.2">
      <c r="A34" t="s">
        <v>49</v>
      </c>
      <c r="D34">
        <v>1</v>
      </c>
    </row>
    <row r="35" spans="1:14" x14ac:dyDescent="0.2">
      <c r="A35" t="s">
        <v>50</v>
      </c>
      <c r="B35" s="6">
        <v>1</v>
      </c>
      <c r="C35" s="6">
        <v>1</v>
      </c>
      <c r="D35">
        <v>1</v>
      </c>
    </row>
    <row r="36" spans="1:14" ht="32" x14ac:dyDescent="0.2">
      <c r="A36" s="11" t="s">
        <v>51</v>
      </c>
      <c r="F36">
        <v>1</v>
      </c>
    </row>
    <row r="37" spans="1:14" x14ac:dyDescent="0.2">
      <c r="A37" t="s">
        <v>52</v>
      </c>
      <c r="C37" s="6">
        <v>1</v>
      </c>
    </row>
    <row r="38" spans="1:14" x14ac:dyDescent="0.2">
      <c r="A38" t="s">
        <v>53</v>
      </c>
      <c r="D38">
        <v>1</v>
      </c>
    </row>
    <row r="39" spans="1:14" x14ac:dyDescent="0.2">
      <c r="B39" s="6">
        <f>SUM(B27:B38)</f>
        <v>1</v>
      </c>
      <c r="C39" s="6">
        <f t="shared" ref="C39:G39" si="3">SUM(C27:C38)</f>
        <v>3</v>
      </c>
      <c r="D39" s="6">
        <f t="shared" si="3"/>
        <v>6</v>
      </c>
      <c r="E39" s="6">
        <f t="shared" si="3"/>
        <v>4</v>
      </c>
      <c r="F39" s="6">
        <f t="shared" si="3"/>
        <v>1</v>
      </c>
      <c r="G39" s="6">
        <f t="shared" si="3"/>
        <v>1</v>
      </c>
      <c r="H39" s="6">
        <f>SUM(B39:G39)</f>
        <v>16</v>
      </c>
    </row>
    <row r="41" spans="1:14" x14ac:dyDescent="0.2">
      <c r="A41" s="12" t="s">
        <v>54</v>
      </c>
    </row>
    <row r="42" spans="1:14" x14ac:dyDescent="0.2">
      <c r="A42" t="s">
        <v>55</v>
      </c>
    </row>
    <row r="43" spans="1:14" x14ac:dyDescent="0.2">
      <c r="A43" t="s">
        <v>56</v>
      </c>
    </row>
    <row r="44" spans="1:14" x14ac:dyDescent="0.2">
      <c r="A44" t="s">
        <v>57</v>
      </c>
    </row>
    <row r="47" spans="1:14" ht="16" thickBot="1" x14ac:dyDescent="0.25">
      <c r="A47" t="s">
        <v>69</v>
      </c>
      <c r="B47" s="6">
        <v>2014</v>
      </c>
      <c r="C47" s="6">
        <v>2015</v>
      </c>
      <c r="D47" s="6">
        <v>2016</v>
      </c>
      <c r="E47" s="6">
        <v>2017</v>
      </c>
      <c r="F47" s="6">
        <v>2018</v>
      </c>
      <c r="G47" s="6">
        <v>2019</v>
      </c>
      <c r="M47" s="31"/>
      <c r="N47" s="31"/>
    </row>
    <row r="48" spans="1:14" ht="16" thickBot="1" x14ac:dyDescent="0.25">
      <c r="A48" s="33" t="s">
        <v>70</v>
      </c>
      <c r="C48" s="6">
        <v>3</v>
      </c>
      <c r="D48" s="56">
        <v>2</v>
      </c>
      <c r="E48" s="56"/>
      <c r="F48">
        <v>10</v>
      </c>
      <c r="G48">
        <v>5</v>
      </c>
    </row>
    <row r="49" spans="1:7" ht="16" thickBot="1" x14ac:dyDescent="0.25">
      <c r="A49" s="33" t="s">
        <v>71</v>
      </c>
      <c r="D49" s="56">
        <v>10</v>
      </c>
      <c r="E49" s="56"/>
      <c r="F49">
        <v>32</v>
      </c>
      <c r="G49">
        <v>30</v>
      </c>
    </row>
    <row r="50" spans="1:7" ht="16" thickBot="1" x14ac:dyDescent="0.25">
      <c r="A50" s="34" t="s">
        <v>78</v>
      </c>
      <c r="D50" s="56">
        <v>28</v>
      </c>
      <c r="E50" s="56"/>
    </row>
    <row r="51" spans="1:7" x14ac:dyDescent="0.2">
      <c r="A51" s="34" t="s">
        <v>72</v>
      </c>
      <c r="F51">
        <v>8</v>
      </c>
    </row>
    <row r="52" spans="1:7" x14ac:dyDescent="0.2">
      <c r="A52" s="35" t="s">
        <v>74</v>
      </c>
      <c r="G52">
        <v>5</v>
      </c>
    </row>
    <row r="53" spans="1:7" x14ac:dyDescent="0.2">
      <c r="A53" s="35" t="s">
        <v>73</v>
      </c>
      <c r="C53" s="6">
        <v>1</v>
      </c>
    </row>
    <row r="54" spans="1:7" x14ac:dyDescent="0.2">
      <c r="A54" s="35" t="s">
        <v>75</v>
      </c>
      <c r="G54">
        <v>1</v>
      </c>
    </row>
    <row r="55" spans="1:7" x14ac:dyDescent="0.2">
      <c r="A55" s="35" t="s">
        <v>76</v>
      </c>
      <c r="G55">
        <v>1</v>
      </c>
    </row>
    <row r="56" spans="1:7" x14ac:dyDescent="0.2">
      <c r="A56" s="35" t="s">
        <v>77</v>
      </c>
      <c r="G56">
        <v>2</v>
      </c>
    </row>
  </sheetData>
  <mergeCells count="5">
    <mergeCell ref="H10:I10"/>
    <mergeCell ref="B10:G10"/>
    <mergeCell ref="D48:E48"/>
    <mergeCell ref="D49:E49"/>
    <mergeCell ref="D50:E5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Blad1</vt:lpstr>
      <vt:lpstr>Blad2</vt:lpstr>
      <vt:lpstr>Blad1!_Toc462381321</vt:lpstr>
      <vt:lpstr>Blad1!_Toc464049675</vt:lpstr>
      <vt:lpstr>Blad1!_Toc464049676</vt:lpstr>
      <vt:lpstr>Blad1!_Toc464049677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 Asplund</dc:creator>
  <cp:lastModifiedBy>Microsoft Office User</cp:lastModifiedBy>
  <cp:lastPrinted>2019-09-26T06:06:27Z</cp:lastPrinted>
  <dcterms:created xsi:type="dcterms:W3CDTF">2019-08-22T09:04:26Z</dcterms:created>
  <dcterms:modified xsi:type="dcterms:W3CDTF">2019-12-15T11:13:59Z</dcterms:modified>
</cp:coreProperties>
</file>